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'Hoja1'!$A$1:$P$267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<sst xmlns="http://schemas.openxmlformats.org/spreadsheetml/2006/main" count="410" uniqueCount="396">
  <si>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</si>
  <si>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</si>
  <si>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</si>
  <si>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</si>
  <si>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</si>
  <si>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</si>
  <si>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</si>
  <si>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</si>
  <si>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</si>
  <si>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</si>
  <si>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</si>
  <si>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</si>
  <si>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</si>
  <si>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</si>
  <si>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</si>
  <si>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</si>
  <si>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</si>
  <si>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</si>
  <si>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</si>
  <si>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</si>
  <si>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</si>
  <si>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</si>
  <si>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</si>
  <si>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</si>
  <si>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</si>
  <si>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</si>
  <si>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</si>
  <si>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</si>
  <si>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</si>
  <si>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</si>
  <si>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</si>
  <si>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</si>
  <si>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</si>
  <si>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</si>
  <si>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</si>
  <si>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</si>
  <si>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</si>
  <si>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</si>
  <si>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</si>
  <si>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</si>
  <si>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</si>
  <si>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</si>
  <si>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</si>
  <si>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</si>
  <si>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</si>
  <si>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</si>
  <si>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</si>
  <si>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</si>
  <si>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</si>
  <si>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</si>
  <si>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</si>
  <si>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</si>
  <si>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</si>
  <si>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</si>
  <si>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</si>
  <si>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</si>
  <si>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</si>
  <si>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</si>
  <si>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</si>
  <si>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</si>
  <si>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</si>
  <si>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</si>
  <si>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</si>
  <si>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</si>
  <si>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</si>
  <si>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</si>
  <si>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</si>
  <si>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</si>
  <si>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</si>
  <si>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</si>
  <si>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</si>
  <si>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</si>
  <si>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</si>
  <si>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</si>
  <si>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</si>
  <si>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</si>
  <si>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</si>
  <si>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</si>
  <si>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</si>
  <si>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</si>
  <si>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</si>
  <si>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</si>
  <si>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</si>
  <si>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</si>
  <si>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</si>
  <si>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</si>
  <si>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</si>
  <si>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</si>
  <si>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</si>
  <si>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</si>
  <si>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</si>
  <si>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</si>
  <si>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</si>
  <si>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</si>
  <si>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</si>
  <si>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</si>
  <si>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</si>
  <si>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</si>
  <si>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</si>
  <si>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</si>
  <si>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</si>
  <si>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</si>
  <si>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</si>
  <si>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</si>
  <si>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</si>
  <si>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</si>
  <si>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</si>
  <si>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</si>
  <si>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</si>
  <si>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</si>
  <si>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</si>
  <si>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</si>
  <si>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</si>
  <si>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</si>
  <si>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</si>
  <si>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</si>
  <si>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</si>
  <si>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</si>
  <si>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</si>
  <si>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</si>
  <si>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</si>
  <si>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</si>
  <si>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</si>
  <si>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</si>
  <si>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</si>
  <si>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</si>
  <si>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</si>
  <si>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</si>
  <si>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</si>
  <si>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</si>
  <si>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</si>
  <si>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</si>
  <si>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</si>
  <si>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</si>
  <si>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</si>
  <si>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</si>
  <si>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</si>
  <si>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</si>
  <si>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</si>
  <si>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</si>
  <si>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</si>
  <si>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</si>
  <si>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</si>
  <si>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</si>
  <si>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</si>
  <si>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</si>
  <si>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</si>
  <si>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</si>
  <si>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</si>
  <si>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</si>
  <si>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</si>
  <si>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</si>
  <si>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</si>
  <si>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</si>
  <si>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</si>
  <si>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</si>
  <si>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</si>
  <si>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</si>
  <si>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</si>
  <si>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</si>
  <si>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</si>
  <si>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</si>
  <si>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</si>
  <si>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</si>
  <si>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</si>
  <si>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</si>
  <si>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</si>
  <si>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</si>
  <si>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</si>
  <si>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</si>
  <si>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</si>
  <si>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</si>
  <si>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</si>
  <si>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</si>
  <si>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</si>
  <si>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</si>
  <si>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</si>
  <si>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</si>
  <si>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</si>
  <si>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</si>
  <si>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</si>
  <si>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</si>
  <si>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</si>
  <si>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</si>
  <si>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</si>
  <si>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</si>
  <si>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</si>
  <si>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</si>
  <si>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</si>
  <si>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</si>
  <si>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</si>
  <si>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</si>
  <si>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</si>
  <si>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</si>
  <si>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</si>
  <si>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</si>
  <si>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</si>
  <si>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</si>
  <si>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</si>
  <si>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</si>
  <si>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</si>
  <si>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</si>
  <si>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</si>
  <si>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</si>
  <si>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</si>
  <si>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</si>
  <si>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</si>
  <si>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</si>
  <si>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</si>
  <si>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</si>
  <si>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</si>
  <si>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</si>
  <si>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</si>
  <si>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</si>
  <si>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</si>
  <si>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</si>
  <si>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</si>
  <si>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</si>
  <si>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</si>
  <si>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</si>
  <si>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</si>
  <si>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</si>
  <si>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</si>
  <si>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</si>
  <si>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</si>
  <si>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</si>
  <si>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</si>
  <si>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</si>
  <si>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</si>
  <si>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</si>
  <si>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</si>
  <si>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</si>
  <si>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</si>
  <si>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</si>
  <si>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</si>
  <si>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</si>
  <si>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</si>
  <si>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</si>
  <si>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</si>
  <si>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</si>
  <si>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</si>
  <si>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</si>
  <si>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</si>
  <si>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</si>
  <si>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</si>
  <si>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</si>
  <si>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</si>
  <si>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</si>
  <si>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</si>
  <si>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</si>
  <si>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</si>
  <si>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</si>
  <si>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</si>
  <si>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</si>
  <si>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</si>
  <si>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</si>
  <si>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</si>
  <si>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</si>
  <si>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</si>
  <si>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</si>
  <si>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</si>
  <si>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</si>
  <si>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</si>
  <si>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</si>
  <si>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</si>
  <si>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</si>
  <si>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</si>
  <si>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</si>
  <si>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</si>
  <si>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</si>
  <si>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</si>
  <si>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</si>
  <si>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</si>
  <si>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</si>
  <si>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</si>
  <si>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</si>
  <si>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</si>
  <si>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</si>
  <si>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</si>
  <si>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</si>
  <si>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</si>
  <si>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</si>
  <si>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</si>
  <si>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</si>
  <si>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</si>
  <si>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</si>
  <si>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</si>
  <si>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</si>
  <si>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</si>
  <si>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</si>
  <si>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</si>
  <si>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</si>
  <si>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</si>
  <si>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</si>
  <si>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</si>
  <si>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</si>
  <si>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</si>
  <si>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</si>
  <si>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</si>
  <si>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</si>
  <si>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</si>
  <si>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</si>
  <si>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</si>
  <si>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</si>
  <si>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</si>
  <si>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</si>
  <si>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</si>
  <si>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</si>
  <si>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</si>
  <si>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</si>
  <si>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</si>
  <si>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</si>
  <si>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</si>
  <si>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</si>
  <si>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</si>
  <si>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</si>
  <si>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</si>
  <si>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</si>
  <si>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</si>
  <si>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</si>
  <si>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</si>
  <si>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</si>
  <si>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</si>
  <si>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</si>
  <si>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</si>
  <si>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</si>
  <si>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</si>
  <si>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</si>
  <si>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</si>
  <si>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</si>
  <si>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</si>
  <si>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</si>
  <si>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</si>
  <si>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</si>
  <si>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</si>
  <si>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</si>
  <si>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</si>
  <si>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</si>
  <si>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</si>
  <si>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</si>
  <si>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</si>
  <si>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</si>
  <si>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</si>
  <si>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</si>
  <si>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</si>
  <si>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</si>
  <si>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</si>
  <si>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</si>
  <si>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</si>
  <si>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</si>
  <si>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</si>
  <si>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</si>
  <si>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</si>
  <si>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</si>
  <si>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</si>
  <si>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</si>
  <si>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</si>
  <si>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</si>
  <si>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</si>
  <si>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</si>
  <si>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</si>
  <si>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</si>
  <si>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</si>
  <si>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</si>
  <si>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</si>
  <si>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</si>
  <si>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</si>
  <si>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</si>
  <si>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</si>
  <si>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</si>
  <si>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</si>
  <si>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</si>
  <si>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</si>
  <si>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</si>
  <si>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</si>
  <si>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</si>
  <si>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</si>
  <si>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</si>
  <si>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</si>
  <si>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</si>
  <si>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</si>
  <si>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</si>
  <si>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</si>
  <si>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</si>
  <si>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</si>
  <si>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</si>
  <si>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</si>
  <si>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</si>
  <si>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</si>
  <si>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</si>
  <si>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</si>
  <si>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</si>
  <si>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</si>
  <si>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Puerto Vallarta</t>
  </si>
  <si>
    <t>DEL 1 DE ENERO AL 30 DE SEPTIEMBRE DE 2017</t>
  </si>
  <si>
    <t>*Bajo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</si>
</sst>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left"/>
    </xf>
    <xf numFmtId="165" fontId="46" fillId="0" borderId="0" xfId="0" applyNumberFormat="1" applyFont="1" applyAlignment="1">
      <alignment horizontal="right" vertical="center"/>
    </xf>
    <xf numFmtId="0" fontId="46" fillId="34" borderId="11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165" fontId="46" fillId="34" borderId="12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50" fillId="0" borderId="0" xfId="0" applyFont="1" applyAlignment="1">
      <alignment vertical="center"/>
    </xf>
    <xf numFmtId="0" fontId="46" fillId="34" borderId="0" xfId="0" applyFont="1" applyFill="1" applyAlignment="1">
      <alignment horizontal="left"/>
    </xf>
    <xf numFmtId="165" fontId="46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165" fontId="47" fillId="33" borderId="10" xfId="0" applyNumberFormat="1" applyFont="1" applyFill="1" applyBorder="1" applyAlignment="1" quotePrefix="1">
      <alignment horizontal="center" vertical="center"/>
    </xf>
    <xf numFmtId="165" fontId="46" fillId="34" borderId="0" xfId="0" applyNumberFormat="1" applyFont="1" applyFill="1" applyBorder="1" applyAlignment="1">
      <alignment horizontal="right" vertical="center"/>
    </xf>
    <xf numFmtId="165" fontId="47" fillId="34" borderId="10" xfId="0" applyNumberFormat="1" applyFont="1" applyFill="1" applyBorder="1" applyAlignment="1">
      <alignment horizontal="right" vertical="center"/>
    </xf>
    <xf numFmtId="165" fontId="47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4" fontId="46" fillId="34" borderId="0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165" fontId="47" fillId="33" borderId="0" xfId="0" applyNumberFormat="1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/>
    </xf>
    <xf numFmtId="165" fontId="47" fillId="33" borderId="1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/>
    </xf>
    <xf numFmtId="165" fontId="47" fillId="33" borderId="13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left"/>
    </xf>
    <xf numFmtId="165" fontId="46" fillId="0" borderId="10" xfId="0" applyNumberFormat="1" applyFont="1" applyBorder="1" applyAlignment="1">
      <alignment horizontal="right" vertical="center"/>
    </xf>
    <xf numFmtId="0" fontId="48" fillId="33" borderId="1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390525</xdr:colOff>
      <xdr:row>4</xdr:row>
      <xdr:rowOff>9525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zoomScale="90" zoomScaleNormal="90" zoomScalePageLayoutView="0" workbookViewId="0" topLeftCell="A1">
      <selection activeCell="B260" sqref="B260"/>
    </sheetView>
  </sheetViews>
  <sheetFormatPr defaultColWidth="0" defaultRowHeight="15" zeroHeight="1"/>
  <cols>
    <col min="1" max="1" width="8.00390625" style="2" customWidth="1"/>
    <col min="2" max="2" width="7.8515625" style="2" customWidth="1"/>
    <col min="3" max="12" width="7.28125" style="2" customWidth="1"/>
    <col min="13" max="14" width="10.28125" style="2" customWidth="1"/>
    <col min="15" max="16" width="17.421875" style="4" customWidth="1"/>
    <col min="17" max="17" width="1.7109375" style="1" customWidth="1"/>
    <col min="18" max="16384" width="0" style="1" hidden="1" customWidth="1"/>
  </cols>
  <sheetData>
    <row r="1" spans="1:17" ht="20.25" customHeight="1">
      <c r="A1" s="38" t="s">
        <v>393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9"/>
    </row>
    <row r="2" spans="1:17" ht="20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9"/>
    </row>
    <row r="3" spans="1:17" ht="20.25" customHeight="1">
      <c r="A3" s="39" t="s">
        <v>394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9"/>
    </row>
    <row r="4" spans="1:17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19"/>
    </row>
    <row r="5" ht="3" customHeight="1">
      <c r="Q5" s="19"/>
    </row>
    <row r="6" spans="1:17" ht="12.75">
      <c r="A6" s="37" t="s">
        <v>380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 t="s">
        <v>389</v>
      </c>
      <c r="P6" s="15" t="s">
        <v>387</v>
      </c>
      <c r="Q6" s="19"/>
    </row>
    <row r="7" ht="2.25" customHeight="1">
      <c r="Q7" s="19"/>
    </row>
    <row r="8" spans="1:17" ht="12.75">
      <c r="A8" s="22"/>
      <c r="B8" s="8" t="s"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  <c r="P8" s="16"/>
      <c r="Q8" s="19"/>
    </row>
    <row r="9" spans="1:17" ht="12.75">
      <c r="A9" s="25" t="s">
        <v>3</v>
      </c>
      <c r="B9" s="26" t="s">
        <v>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>
        <f>O10+O20+O27+O30+O37+O43+O54+O60</f>
        <v>659620700.97</v>
      </c>
      <c r="P9" s="28">
        <f>P10+P20+P27+P30+P37+P43+P54+P60</f>
        <v>657698188.5200001</v>
      </c>
      <c r="Q9" s="19"/>
    </row>
    <row r="10" spans="1:17" ht="12.75">
      <c r="A10" s="22" t="s">
        <v>5</v>
      </c>
      <c r="B10" s="8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7">
        <f>SUM(O11:O18)</f>
        <v>349503838.71</v>
      </c>
      <c r="P10" s="17">
        <f>SUM(P11:P18)</f>
        <v>354785219.76000005</v>
      </c>
      <c r="Q10" s="19"/>
    </row>
    <row r="11" spans="1:17" ht="12.75">
      <c r="A11" s="23" t="s">
        <v>7</v>
      </c>
      <c r="B11" s="10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6">
        <v>626519.38</v>
      </c>
      <c r="P11" s="16">
        <v>551862.6</v>
      </c>
      <c r="Q11" s="19"/>
    </row>
    <row r="12" spans="1:17" ht="12.75">
      <c r="A12" s="23" t="s">
        <v>9</v>
      </c>
      <c r="B12" s="10" t="s">
        <v>10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6">
        <v>338307986.69</v>
      </c>
      <c r="P12" s="16">
        <v>341573050.67</v>
      </c>
      <c r="Q12" s="19"/>
    </row>
    <row r="13" spans="1:17" ht="12.75">
      <c r="A13" s="23" t="s">
        <v>11</v>
      </c>
      <c r="B13" s="10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6">
        <v>0</v>
      </c>
      <c r="P13" s="16">
        <v>0</v>
      </c>
      <c r="Q13" s="19"/>
    </row>
    <row r="14" spans="1:17" ht="12.75">
      <c r="A14" s="23" t="s">
        <v>13</v>
      </c>
      <c r="B14" s="10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6">
        <v>0</v>
      </c>
      <c r="P14" s="16">
        <v>0</v>
      </c>
      <c r="Q14" s="19"/>
    </row>
    <row r="15" spans="1:17" ht="12.75">
      <c r="A15" s="23" t="s">
        <v>15</v>
      </c>
      <c r="B15" s="10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6">
        <v>0</v>
      </c>
      <c r="P15" s="16">
        <v>0</v>
      </c>
      <c r="Q15" s="19"/>
    </row>
    <row r="16" spans="1:17" ht="12.75">
      <c r="A16" s="23" t="s">
        <v>17</v>
      </c>
      <c r="B16" s="10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6">
        <v>0</v>
      </c>
      <c r="P16" s="16">
        <v>0</v>
      </c>
      <c r="Q16" s="19"/>
    </row>
    <row r="17" spans="1:17" ht="12.75">
      <c r="A17" s="23" t="s">
        <v>19</v>
      </c>
      <c r="B17" s="10" t="s">
        <v>20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6">
        <v>10569332.64</v>
      </c>
      <c r="P17" s="16">
        <v>12660306.49</v>
      </c>
      <c r="Q17" s="19"/>
    </row>
    <row r="18" spans="1:17" ht="12.75">
      <c r="A18" s="23" t="s">
        <v>21</v>
      </c>
      <c r="B18" s="10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6">
        <v>0</v>
      </c>
      <c r="P18" s="16">
        <v>0</v>
      </c>
      <c r="Q18" s="19"/>
    </row>
    <row r="19" spans="1:17" ht="12.75">
      <c r="A19" s="23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6"/>
      <c r="P19" s="16"/>
      <c r="Q19" s="19"/>
    </row>
    <row r="20" spans="1:17" ht="12.75">
      <c r="A20" s="22" t="s">
        <v>23</v>
      </c>
      <c r="B20" s="8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7">
        <f>SUM(O21:O25)</f>
        <v>0</v>
      </c>
      <c r="P20" s="17">
        <f>SUM(P21:P25)</f>
        <v>0</v>
      </c>
      <c r="Q20" s="29"/>
    </row>
    <row r="21" spans="1:17" ht="12.75">
      <c r="A21" s="23" t="s">
        <v>25</v>
      </c>
      <c r="B21" s="10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6">
        <v>0</v>
      </c>
      <c r="P21" s="16">
        <v>0</v>
      </c>
      <c r="Q21" s="19"/>
    </row>
    <row r="22" spans="1:17" ht="12.75">
      <c r="A22" s="23" t="s">
        <v>27</v>
      </c>
      <c r="B22" s="10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6">
        <v>0</v>
      </c>
      <c r="P22" s="16">
        <v>0</v>
      </c>
      <c r="Q22" s="19"/>
    </row>
    <row r="23" spans="1:17" ht="12.75">
      <c r="A23" s="23" t="s">
        <v>29</v>
      </c>
      <c r="B23" s="10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6">
        <v>0</v>
      </c>
      <c r="P23" s="16">
        <v>0</v>
      </c>
      <c r="Q23" s="19"/>
    </row>
    <row r="24" spans="1:17" ht="12.75">
      <c r="A24" s="23" t="s">
        <v>31</v>
      </c>
      <c r="B24" s="10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6">
        <v>0</v>
      </c>
      <c r="P24" s="16">
        <v>0</v>
      </c>
      <c r="Q24" s="19"/>
    </row>
    <row r="25" spans="1:17" ht="12.75">
      <c r="A25" s="23" t="s">
        <v>33</v>
      </c>
      <c r="B25" s="10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6">
        <v>0</v>
      </c>
      <c r="P25" s="16">
        <v>0</v>
      </c>
      <c r="Q25" s="19"/>
    </row>
    <row r="26" spans="1:17" ht="12.75">
      <c r="A26" s="23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6"/>
      <c r="P26" s="16"/>
      <c r="Q26" s="19"/>
    </row>
    <row r="27" spans="1:17" ht="12.75">
      <c r="A27" s="22" t="s">
        <v>35</v>
      </c>
      <c r="B27" s="8" t="s">
        <v>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7">
        <f>O28</f>
        <v>0</v>
      </c>
      <c r="P27" s="17">
        <f>P28</f>
        <v>0</v>
      </c>
      <c r="Q27" s="19"/>
    </row>
    <row r="28" spans="1:17" ht="12.75">
      <c r="A28" s="23" t="s">
        <v>37</v>
      </c>
      <c r="B28" s="10" t="s">
        <v>38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>
        <v>0</v>
      </c>
      <c r="P28" s="16">
        <v>0</v>
      </c>
      <c r="Q28" s="19"/>
    </row>
    <row r="29" spans="1:17" ht="12.75">
      <c r="A29" s="23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/>
      <c r="Q29" s="19"/>
    </row>
    <row r="30" spans="1:17" ht="12.75">
      <c r="A30" s="22" t="s">
        <v>39</v>
      </c>
      <c r="B30" s="8" t="s">
        <v>40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7">
        <f>SUM(O31:O35)</f>
        <v>122116848.87</v>
      </c>
      <c r="P30" s="17">
        <f>SUM(P31:P35)</f>
        <v>110974013.99</v>
      </c>
      <c r="Q30" s="19"/>
    </row>
    <row r="31" spans="1:17" ht="12.75">
      <c r="A31" s="23" t="s">
        <v>41</v>
      </c>
      <c r="B31" s="10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2692599.97</v>
      </c>
      <c r="P31" s="16">
        <v>3295842.9</v>
      </c>
      <c r="Q31" s="19"/>
    </row>
    <row r="32" spans="1:17" ht="12.75">
      <c r="A32" s="23" t="s">
        <v>43</v>
      </c>
      <c r="B32" s="10" t="s">
        <v>44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6">
        <v>0</v>
      </c>
      <c r="P32" s="16">
        <v>0</v>
      </c>
      <c r="Q32" s="19"/>
    </row>
    <row r="33" spans="1:17" ht="12.75">
      <c r="A33" s="23" t="s">
        <v>45</v>
      </c>
      <c r="B33" s="10" t="s">
        <v>46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6">
        <v>114993545.7</v>
      </c>
      <c r="P33" s="16">
        <v>104433960.82</v>
      </c>
      <c r="Q33" s="19"/>
    </row>
    <row r="34" spans="1:17" ht="12.75">
      <c r="A34" s="23" t="s">
        <v>47</v>
      </c>
      <c r="B34" s="10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6">
        <v>2743780.76</v>
      </c>
      <c r="P34" s="16">
        <v>3172337.85</v>
      </c>
      <c r="Q34" s="19"/>
    </row>
    <row r="35" spans="1:17" ht="12.75">
      <c r="A35" s="23" t="s">
        <v>49</v>
      </c>
      <c r="B35" s="10" t="s">
        <v>50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">
        <v>1686922.44</v>
      </c>
      <c r="P35" s="16">
        <v>71872.42</v>
      </c>
      <c r="Q35" s="19"/>
    </row>
    <row r="36" spans="1:17" ht="12.75">
      <c r="A36" s="23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/>
      <c r="P36" s="16"/>
      <c r="Q36" s="19"/>
    </row>
    <row r="37" spans="1:17" ht="12.75">
      <c r="A37" s="22" t="s">
        <v>51</v>
      </c>
      <c r="B37" s="8" t="s">
        <v>52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7">
        <f>SUM(O38:O41)</f>
        <v>20144967.45</v>
      </c>
      <c r="P37" s="17">
        <f>SUM(P38:P41)</f>
        <v>20478205.78</v>
      </c>
      <c r="Q37" s="19"/>
    </row>
    <row r="38" spans="1:17" ht="12.75">
      <c r="A38" s="23" t="s">
        <v>53</v>
      </c>
      <c r="B38" s="10" t="s">
        <v>54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6">
        <v>20144967.45</v>
      </c>
      <c r="P38" s="16">
        <v>20478205.78</v>
      </c>
      <c r="Q38" s="19"/>
    </row>
    <row r="39" spans="1:17" ht="12.75">
      <c r="A39" s="23" t="s">
        <v>55</v>
      </c>
      <c r="B39" s="10" t="s">
        <v>56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6">
        <v>0</v>
      </c>
      <c r="P39" s="16">
        <v>0</v>
      </c>
      <c r="Q39" s="19"/>
    </row>
    <row r="40" spans="1:17" ht="12.75">
      <c r="A40" s="23" t="s">
        <v>57</v>
      </c>
      <c r="B40" s="10" t="s">
        <v>58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6">
        <v>0</v>
      </c>
      <c r="P40" s="16">
        <v>0</v>
      </c>
      <c r="Q40" s="19"/>
    </row>
    <row r="41" spans="1:17" ht="12.75">
      <c r="A41" s="23" t="s">
        <v>59</v>
      </c>
      <c r="B41" s="10" t="s">
        <v>60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6">
        <v>0</v>
      </c>
      <c r="P41" s="16">
        <v>0</v>
      </c>
      <c r="Q41" s="19"/>
    </row>
    <row r="42" spans="1:17" ht="12.75">
      <c r="A42" s="23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6"/>
      <c r="P42" s="16"/>
      <c r="Q42" s="19"/>
    </row>
    <row r="43" spans="1:17" ht="12.75">
      <c r="A43" s="22" t="s">
        <v>61</v>
      </c>
      <c r="B43" s="8" t="s">
        <v>62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7">
        <f>SUM(O44:O52)</f>
        <v>167855045.94</v>
      </c>
      <c r="P43" s="17">
        <f>SUM(P44:P52)</f>
        <v>171460748.99</v>
      </c>
      <c r="Q43" s="19"/>
    </row>
    <row r="44" spans="1:17" ht="12.75">
      <c r="A44" s="23" t="s">
        <v>63</v>
      </c>
      <c r="B44" s="10" t="s">
        <v>64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6">
        <v>167855045.94</v>
      </c>
      <c r="P44" s="16">
        <v>171460748.99</v>
      </c>
      <c r="Q44" s="19"/>
    </row>
    <row r="45" spans="1:17" ht="12.75">
      <c r="A45" s="23" t="s">
        <v>65</v>
      </c>
      <c r="B45" s="10" t="s">
        <v>66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6">
        <v>0</v>
      </c>
      <c r="P45" s="16">
        <v>0</v>
      </c>
      <c r="Q45" s="19"/>
    </row>
    <row r="46" spans="1:17" ht="12.75">
      <c r="A46" s="23" t="s">
        <v>67</v>
      </c>
      <c r="B46" s="10" t="s">
        <v>68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6">
        <v>0</v>
      </c>
      <c r="P46" s="16">
        <v>0</v>
      </c>
      <c r="Q46" s="19"/>
    </row>
    <row r="47" spans="1:17" ht="12.75">
      <c r="A47" s="23" t="s">
        <v>69</v>
      </c>
      <c r="B47" s="10" t="s">
        <v>70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6">
        <v>0</v>
      </c>
      <c r="P47" s="16">
        <v>0</v>
      </c>
      <c r="Q47" s="19"/>
    </row>
    <row r="48" spans="1:17" ht="12.75">
      <c r="A48" s="23" t="s">
        <v>71</v>
      </c>
      <c r="B48" s="10" t="s">
        <v>72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6">
        <v>0</v>
      </c>
      <c r="P48" s="16">
        <v>0</v>
      </c>
      <c r="Q48" s="19"/>
    </row>
    <row r="49" spans="1:17" ht="12.75">
      <c r="A49" s="23" t="s">
        <v>73</v>
      </c>
      <c r="B49" s="10" t="s">
        <v>74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6">
        <v>0</v>
      </c>
      <c r="P49" s="16">
        <v>0</v>
      </c>
      <c r="Q49" s="19"/>
    </row>
    <row r="50" spans="1:17" ht="12.75">
      <c r="A50" s="23" t="s">
        <v>75</v>
      </c>
      <c r="B50" s="10" t="s">
        <v>76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6">
        <v>0</v>
      </c>
      <c r="P50" s="16">
        <v>0</v>
      </c>
      <c r="Q50" s="19"/>
    </row>
    <row r="51" spans="1:17" ht="12.75">
      <c r="A51" s="23" t="s">
        <v>77</v>
      </c>
      <c r="B51" s="10" t="s">
        <v>78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6">
        <v>0</v>
      </c>
      <c r="P51" s="16">
        <v>0</v>
      </c>
      <c r="Q51" s="19"/>
    </row>
    <row r="52" spans="1:17" ht="12.75">
      <c r="A52" s="23" t="s">
        <v>79</v>
      </c>
      <c r="B52" s="10" t="s">
        <v>80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6">
        <v>0</v>
      </c>
      <c r="P52" s="16">
        <v>0</v>
      </c>
      <c r="Q52" s="19"/>
    </row>
    <row r="53" spans="1:17" ht="12.75">
      <c r="A53" s="23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6"/>
      <c r="P53" s="16"/>
      <c r="Q53" s="19"/>
    </row>
    <row r="54" spans="1:17" ht="12.75">
      <c r="A54" s="22" t="s">
        <v>81</v>
      </c>
      <c r="B54" s="8" t="s">
        <v>82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7">
        <f>SUM(O55:O58)</f>
        <v>0</v>
      </c>
      <c r="P54" s="17">
        <f>SUM(P55:P58)</f>
        <v>0</v>
      </c>
      <c r="Q54" s="19"/>
    </row>
    <row r="55" spans="1:17" ht="12.75">
      <c r="A55" s="23" t="s">
        <v>83</v>
      </c>
      <c r="B55" s="10" t="s">
        <v>84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6">
        <v>0</v>
      </c>
      <c r="P55" s="16">
        <v>0</v>
      </c>
      <c r="Q55" s="19"/>
    </row>
    <row r="56" spans="1:17" ht="12.75">
      <c r="A56" s="23" t="s">
        <v>85</v>
      </c>
      <c r="B56" s="10" t="s">
        <v>86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6">
        <v>0</v>
      </c>
      <c r="P56" s="16">
        <v>0</v>
      </c>
      <c r="Q56" s="19"/>
    </row>
    <row r="57" spans="1:17" ht="12.75">
      <c r="A57" s="23" t="s">
        <v>87</v>
      </c>
      <c r="B57" s="10" t="s">
        <v>88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6">
        <v>0</v>
      </c>
      <c r="P57" s="16">
        <v>0</v>
      </c>
      <c r="Q57" s="19"/>
    </row>
    <row r="58" spans="1:17" ht="12.75">
      <c r="A58" s="23" t="s">
        <v>89</v>
      </c>
      <c r="B58" s="10" t="s">
        <v>90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6">
        <v>0</v>
      </c>
      <c r="P58" s="16">
        <v>0</v>
      </c>
      <c r="Q58" s="19"/>
    </row>
    <row r="59" spans="1:17" ht="12.75">
      <c r="A59" s="23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6"/>
      <c r="P59" s="16"/>
      <c r="Q59" s="19"/>
    </row>
    <row r="60" spans="1:17" ht="12.75">
      <c r="A60" s="22" t="s">
        <v>91</v>
      </c>
      <c r="B60" s="8" t="s">
        <v>92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7">
        <f>SUM(O61:O62)</f>
        <v>0</v>
      </c>
      <c r="P60" s="17">
        <f>SUM(P61:P62)</f>
        <v>0</v>
      </c>
      <c r="Q60" s="19"/>
    </row>
    <row r="61" spans="1:17" ht="12.75">
      <c r="A61" s="23" t="s">
        <v>93</v>
      </c>
      <c r="B61" s="10" t="s">
        <v>94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6">
        <v>0</v>
      </c>
      <c r="P61" s="16">
        <v>0</v>
      </c>
      <c r="Q61" s="19"/>
    </row>
    <row r="62" spans="1:17" ht="12.75">
      <c r="A62" s="23" t="s">
        <v>95</v>
      </c>
      <c r="B62" s="10" t="s">
        <v>383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6">
        <v>0</v>
      </c>
      <c r="P62" s="16">
        <v>0</v>
      </c>
      <c r="Q62" s="19"/>
    </row>
    <row r="63" spans="1:17" ht="12.75">
      <c r="A63" s="23"/>
      <c r="B63" s="10" t="s">
        <v>384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6"/>
      <c r="P63" s="16"/>
      <c r="Q63" s="19"/>
    </row>
    <row r="64" spans="1:17" ht="12.75">
      <c r="A64" s="23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6"/>
      <c r="P64" s="16"/>
      <c r="Q64" s="19"/>
    </row>
    <row r="65" spans="1:17" ht="12.75">
      <c r="A65" s="25" t="s">
        <v>96</v>
      </c>
      <c r="B65" s="26" t="s">
        <v>97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>
        <f>O66+O71</f>
        <v>682257328.2900001</v>
      </c>
      <c r="P65" s="28">
        <f>P66+P71</f>
        <v>761169251.42</v>
      </c>
      <c r="Q65" s="19"/>
    </row>
    <row r="66" spans="1:17" ht="12.75">
      <c r="A66" s="22" t="s">
        <v>98</v>
      </c>
      <c r="B66" s="8" t="s">
        <v>99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7">
        <f>SUM(O67:O69)</f>
        <v>658535118.1500001</v>
      </c>
      <c r="P66" s="17">
        <f>SUM(P67:P69)</f>
        <v>727068276.3399999</v>
      </c>
      <c r="Q66" s="19"/>
    </row>
    <row r="67" spans="1:17" ht="12.75">
      <c r="A67" s="23" t="s">
        <v>100</v>
      </c>
      <c r="B67" s="10" t="s">
        <v>101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6">
        <v>453506602.74</v>
      </c>
      <c r="P67" s="16">
        <v>475435035.43</v>
      </c>
      <c r="Q67" s="19"/>
    </row>
    <row r="68" spans="1:17" ht="12.75">
      <c r="A68" s="23" t="s">
        <v>102</v>
      </c>
      <c r="B68" s="10" t="s">
        <v>103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6">
        <v>145776115.1</v>
      </c>
      <c r="P68" s="16">
        <v>169713543.37</v>
      </c>
      <c r="Q68" s="19"/>
    </row>
    <row r="69" spans="1:17" ht="12.75">
      <c r="A69" s="23" t="s">
        <v>104</v>
      </c>
      <c r="B69" s="10" t="s">
        <v>105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6">
        <v>59252400.31</v>
      </c>
      <c r="P69" s="16">
        <v>81919697.54</v>
      </c>
      <c r="Q69" s="19"/>
    </row>
    <row r="70" spans="1:17" ht="12.75">
      <c r="A70" s="23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6"/>
      <c r="P70" s="16"/>
      <c r="Q70" s="19"/>
    </row>
    <row r="71" spans="1:17" ht="12.75">
      <c r="A71" s="22" t="s">
        <v>106</v>
      </c>
      <c r="B71" s="8" t="s">
        <v>107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7">
        <f>SUM(O72:O77)</f>
        <v>23722210.14</v>
      </c>
      <c r="P71" s="17">
        <f>SUM(P72:P77)</f>
        <v>34100975.08</v>
      </c>
      <c r="Q71" s="19"/>
    </row>
    <row r="72" spans="1:17" ht="12.75">
      <c r="A72" s="23" t="s">
        <v>108</v>
      </c>
      <c r="B72" s="10" t="s">
        <v>109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6">
        <v>0</v>
      </c>
      <c r="P72" s="16">
        <v>0</v>
      </c>
      <c r="Q72" s="19"/>
    </row>
    <row r="73" spans="1:17" ht="12.75">
      <c r="A73" s="23" t="s">
        <v>110</v>
      </c>
      <c r="B73" s="10" t="s">
        <v>111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6">
        <v>0</v>
      </c>
      <c r="P73" s="16">
        <v>0</v>
      </c>
      <c r="Q73" s="19"/>
    </row>
    <row r="74" spans="1:17" ht="12.75">
      <c r="A74" s="23" t="s">
        <v>112</v>
      </c>
      <c r="B74" s="10" t="s">
        <v>113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6">
        <v>0</v>
      </c>
      <c r="P74" s="16">
        <v>4704989</v>
      </c>
      <c r="Q74" s="19"/>
    </row>
    <row r="75" spans="1:17" ht="12.75">
      <c r="A75" s="23" t="s">
        <v>114</v>
      </c>
      <c r="B75" s="10" t="s">
        <v>115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6">
        <v>23722210.14</v>
      </c>
      <c r="P75" s="16">
        <v>29395986.08</v>
      </c>
      <c r="Q75" s="19"/>
    </row>
    <row r="76" spans="1:17" ht="12.75">
      <c r="A76" s="23" t="s">
        <v>116</v>
      </c>
      <c r="B76" s="10" t="s">
        <v>117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6">
        <v>0</v>
      </c>
      <c r="P76" s="16">
        <v>0</v>
      </c>
      <c r="Q76" s="19"/>
    </row>
    <row r="77" spans="1:17" ht="12.75">
      <c r="A77" s="23">
        <v>4226</v>
      </c>
      <c r="B77" s="20" t="s">
        <v>390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6">
        <v>0</v>
      </c>
      <c r="P77" s="16">
        <v>0</v>
      </c>
      <c r="Q77" s="19"/>
    </row>
    <row r="78" spans="1:17" ht="12.75">
      <c r="A78" s="23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6"/>
      <c r="P78" s="16"/>
      <c r="Q78" s="19"/>
    </row>
    <row r="79" spans="1:17" ht="12.75">
      <c r="A79" s="25" t="s">
        <v>118</v>
      </c>
      <c r="B79" s="26" t="s">
        <v>119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>
        <f>O80+O84+O91+O93+O96</f>
        <v>0</v>
      </c>
      <c r="P79" s="28">
        <f>P80+P84+P91+P93+P96</f>
        <v>57815192.82</v>
      </c>
      <c r="Q79" s="19"/>
    </row>
    <row r="80" spans="1:17" ht="12.75">
      <c r="A80" s="22" t="s">
        <v>120</v>
      </c>
      <c r="B80" s="8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7">
        <f>SUM(O81:O82)</f>
        <v>0</v>
      </c>
      <c r="P80" s="17">
        <f>SUM(P81:P82)</f>
        <v>0</v>
      </c>
      <c r="Q80" s="19"/>
    </row>
    <row r="81" spans="1:17" ht="12.75">
      <c r="A81" s="23" t="s">
        <v>122</v>
      </c>
      <c r="B81" s="10" t="s">
        <v>123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6">
        <v>0</v>
      </c>
      <c r="P81" s="16">
        <v>0</v>
      </c>
      <c r="Q81" s="19"/>
    </row>
    <row r="82" spans="1:17" ht="12.75">
      <c r="A82" s="23" t="s">
        <v>124</v>
      </c>
      <c r="B82" s="10" t="s">
        <v>125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6">
        <v>0</v>
      </c>
      <c r="P82" s="16">
        <v>0</v>
      </c>
      <c r="Q82" s="19"/>
    </row>
    <row r="83" spans="1:17" ht="12.75">
      <c r="A83" s="23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6"/>
      <c r="P83" s="16"/>
      <c r="Q83" s="19"/>
    </row>
    <row r="84" spans="1:17" ht="12.75">
      <c r="A84" s="22" t="s">
        <v>126</v>
      </c>
      <c r="B84" s="8" t="s">
        <v>127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7">
        <f>SUM(O85:O89)</f>
        <v>0</v>
      </c>
      <c r="P84" s="17">
        <f>SUM(P85:P89)</f>
        <v>0</v>
      </c>
      <c r="Q84" s="19"/>
    </row>
    <row r="85" spans="1:17" ht="12.75">
      <c r="A85" s="23" t="s">
        <v>128</v>
      </c>
      <c r="B85" s="10" t="s">
        <v>129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6">
        <v>0</v>
      </c>
      <c r="P85" s="16">
        <v>0</v>
      </c>
      <c r="Q85" s="19"/>
    </row>
    <row r="86" spans="1:17" ht="12.75">
      <c r="A86" s="23" t="s">
        <v>130</v>
      </c>
      <c r="B86" s="10" t="s">
        <v>131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6">
        <v>0</v>
      </c>
      <c r="P86" s="16">
        <v>0</v>
      </c>
      <c r="Q86" s="19"/>
    </row>
    <row r="87" spans="1:17" ht="12.75">
      <c r="A87" s="23" t="s">
        <v>132</v>
      </c>
      <c r="B87" s="10" t="s">
        <v>133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6">
        <v>0</v>
      </c>
      <c r="P87" s="16">
        <v>0</v>
      </c>
      <c r="Q87" s="19"/>
    </row>
    <row r="88" spans="1:17" ht="12.75">
      <c r="A88" s="23" t="s">
        <v>134</v>
      </c>
      <c r="B88" s="10" t="s">
        <v>135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6">
        <v>0</v>
      </c>
      <c r="P88" s="16">
        <v>0</v>
      </c>
      <c r="Q88" s="19"/>
    </row>
    <row r="89" spans="1:17" ht="12.75">
      <c r="A89" s="23" t="s">
        <v>136</v>
      </c>
      <c r="B89" s="10" t="s">
        <v>137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6">
        <v>0</v>
      </c>
      <c r="P89" s="16">
        <v>0</v>
      </c>
      <c r="Q89" s="19"/>
    </row>
    <row r="90" spans="1:17" ht="12.75">
      <c r="A90" s="23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6"/>
      <c r="P90" s="16"/>
      <c r="Q90" s="19"/>
    </row>
    <row r="91" spans="1:17" ht="12.75">
      <c r="A91" s="22" t="s">
        <v>138</v>
      </c>
      <c r="B91" s="8" t="s">
        <v>139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7">
        <v>0</v>
      </c>
      <c r="P91" s="17">
        <v>0</v>
      </c>
      <c r="Q91" s="19"/>
    </row>
    <row r="92" spans="1:17" ht="12.75">
      <c r="A92" s="22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8"/>
      <c r="P92" s="18"/>
      <c r="Q92" s="19"/>
    </row>
    <row r="93" spans="1:17" ht="12.75">
      <c r="A93" s="22" t="s">
        <v>140</v>
      </c>
      <c r="B93" s="8" t="s">
        <v>141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7">
        <f>O94</f>
        <v>0</v>
      </c>
      <c r="P93" s="17">
        <f>P94</f>
        <v>0</v>
      </c>
      <c r="Q93" s="19"/>
    </row>
    <row r="94" spans="1:17" ht="12.75">
      <c r="A94" s="23" t="s">
        <v>142</v>
      </c>
      <c r="B94" s="10" t="s">
        <v>141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6">
        <v>0</v>
      </c>
      <c r="P94" s="16">
        <v>0</v>
      </c>
      <c r="Q94" s="19"/>
    </row>
    <row r="95" spans="1:17" ht="12.75">
      <c r="A95" s="23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6"/>
      <c r="P95" s="16"/>
      <c r="Q95" s="19"/>
    </row>
    <row r="96" spans="1:17" ht="12.75">
      <c r="A96" s="22" t="s">
        <v>143</v>
      </c>
      <c r="B96" s="8" t="s">
        <v>157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7">
        <f>SUM(O97:O103)</f>
        <v>0</v>
      </c>
      <c r="P96" s="17">
        <f>SUM(P97:P103)</f>
        <v>57815192.82</v>
      </c>
      <c r="Q96" s="19"/>
    </row>
    <row r="97" spans="1:17" ht="12.75">
      <c r="A97" s="23" t="s">
        <v>144</v>
      </c>
      <c r="B97" s="10" t="s">
        <v>145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6">
        <v>0</v>
      </c>
      <c r="P97" s="16">
        <v>0</v>
      </c>
      <c r="Q97" s="19"/>
    </row>
    <row r="98" spans="1:17" ht="12.75">
      <c r="A98" s="23" t="s">
        <v>146</v>
      </c>
      <c r="B98" s="10" t="s">
        <v>147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6">
        <v>0</v>
      </c>
      <c r="P98" s="16">
        <v>0</v>
      </c>
      <c r="Q98" s="19"/>
    </row>
    <row r="99" spans="1:17" ht="12.75">
      <c r="A99" s="23" t="s">
        <v>148</v>
      </c>
      <c r="B99" s="10" t="s">
        <v>149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6">
        <v>0</v>
      </c>
      <c r="P99" s="16">
        <v>0</v>
      </c>
      <c r="Q99" s="19"/>
    </row>
    <row r="100" spans="1:17" ht="12.75">
      <c r="A100" s="23" t="s">
        <v>150</v>
      </c>
      <c r="B100" s="10" t="s">
        <v>151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6">
        <v>0</v>
      </c>
      <c r="P100" s="16">
        <v>0</v>
      </c>
      <c r="Q100" s="19"/>
    </row>
    <row r="101" spans="1:17" ht="12.75">
      <c r="A101" s="23" t="s">
        <v>152</v>
      </c>
      <c r="B101" s="10" t="s">
        <v>153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6">
        <v>0</v>
      </c>
      <c r="P101" s="16">
        <v>0</v>
      </c>
      <c r="Q101" s="19"/>
    </row>
    <row r="102" spans="1:17" ht="12.75">
      <c r="A102" s="23" t="s">
        <v>154</v>
      </c>
      <c r="B102" s="10" t="s">
        <v>155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6">
        <v>0</v>
      </c>
      <c r="P102" s="16">
        <v>0</v>
      </c>
      <c r="Q102" s="19"/>
    </row>
    <row r="103" spans="1:17" ht="12.75">
      <c r="A103" s="23" t="s">
        <v>156</v>
      </c>
      <c r="B103" s="10" t="s">
        <v>157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6">
        <v>0</v>
      </c>
      <c r="P103" s="16">
        <v>57815192.82</v>
      </c>
      <c r="Q103" s="19"/>
    </row>
    <row r="104" spans="1:17" ht="12.75">
      <c r="A104" s="23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6"/>
      <c r="P104" s="16"/>
      <c r="Q104" s="19"/>
    </row>
    <row r="105" spans="1:17" ht="12.75">
      <c r="A105" s="32"/>
      <c r="B105" s="3" t="s">
        <v>381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0">
        <f>O9+O65+O79</f>
        <v>1341878029.2600002</v>
      </c>
      <c r="P105" s="30">
        <f>P9+P65+P79</f>
        <v>1476682632.76</v>
      </c>
      <c r="Q105" s="19"/>
    </row>
    <row r="106" spans="1:17" ht="12.75">
      <c r="A106" s="23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6"/>
      <c r="P106" s="16"/>
      <c r="Q106" s="19"/>
    </row>
    <row r="107" spans="1:17" ht="12.75">
      <c r="A107" s="22"/>
      <c r="B107" s="8" t="s"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6"/>
      <c r="P107" s="16"/>
      <c r="Q107" s="19"/>
    </row>
    <row r="108" spans="1:17" ht="12.75">
      <c r="A108" s="25" t="s">
        <v>158</v>
      </c>
      <c r="B108" s="26" t="s">
        <v>159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8">
        <f>O109+O117+O128</f>
        <v>692211119.48</v>
      </c>
      <c r="P108" s="28">
        <f>P109+P117+P128</f>
        <v>1060718813.0600001</v>
      </c>
      <c r="Q108" s="31"/>
    </row>
    <row r="109" spans="1:17" ht="12.75">
      <c r="A109" s="22" t="s">
        <v>160</v>
      </c>
      <c r="B109" s="8" t="s">
        <v>161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7">
        <f>SUM(O110:O115)</f>
        <v>432018526.68</v>
      </c>
      <c r="P109" s="17">
        <f>SUM(P110:P115)</f>
        <v>600928790.2900001</v>
      </c>
      <c r="Q109" s="19"/>
    </row>
    <row r="110" spans="1:17" ht="12.75">
      <c r="A110" s="23" t="s">
        <v>162</v>
      </c>
      <c r="B110" s="10" t="s">
        <v>163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24">
        <v>245998824.13</v>
      </c>
      <c r="P110" s="16">
        <v>319046931.01</v>
      </c>
      <c r="Q110" s="19"/>
    </row>
    <row r="111" spans="1:17" ht="12.75">
      <c r="A111" s="23" t="s">
        <v>164</v>
      </c>
      <c r="B111" s="10" t="s">
        <v>165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24">
        <v>66197682.76</v>
      </c>
      <c r="P111" s="16">
        <v>73383529.35</v>
      </c>
      <c r="Q111" s="19"/>
    </row>
    <row r="112" spans="1:17" ht="12.75">
      <c r="A112" s="23" t="s">
        <v>166</v>
      </c>
      <c r="B112" s="10" t="s">
        <v>167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24">
        <v>8500882.16</v>
      </c>
      <c r="P112" s="16">
        <v>67145169.84</v>
      </c>
      <c r="Q112" s="19"/>
    </row>
    <row r="113" spans="1:17" ht="12.75">
      <c r="A113" s="23" t="s">
        <v>168</v>
      </c>
      <c r="B113" s="10" t="s">
        <v>169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24">
        <v>69328495.95</v>
      </c>
      <c r="P113" s="16">
        <v>81591286.5</v>
      </c>
      <c r="Q113" s="19"/>
    </row>
    <row r="114" spans="1:17" ht="12.75">
      <c r="A114" s="23" t="s">
        <v>170</v>
      </c>
      <c r="B114" s="10" t="s">
        <v>171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24">
        <v>38964200.12</v>
      </c>
      <c r="P114" s="16">
        <v>43582718.65</v>
      </c>
      <c r="Q114" s="19"/>
    </row>
    <row r="115" spans="1:17" ht="12.75">
      <c r="A115" s="23" t="s">
        <v>172</v>
      </c>
      <c r="B115" s="10" t="s">
        <v>173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24">
        <v>3028441.56</v>
      </c>
      <c r="P115" s="16">
        <v>16179154.94</v>
      </c>
      <c r="Q115" s="19"/>
    </row>
    <row r="116" spans="1:17" ht="12.75">
      <c r="A116" s="23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6"/>
      <c r="P116" s="16"/>
      <c r="Q116" s="19"/>
    </row>
    <row r="117" spans="1:17" ht="12.75">
      <c r="A117" s="22" t="s">
        <v>174</v>
      </c>
      <c r="B117" s="8" t="s">
        <v>175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7">
        <f>SUM(O118:O126)</f>
        <v>95748319.22</v>
      </c>
      <c r="P117" s="17">
        <f>SUM(P118:P126)</f>
        <v>94521090.86000001</v>
      </c>
      <c r="Q117" s="19"/>
    </row>
    <row r="118" spans="1:17" ht="12.75">
      <c r="A118" s="23" t="s">
        <v>176</v>
      </c>
      <c r="B118" s="10" t="s">
        <v>177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24">
        <v>4930994.04</v>
      </c>
      <c r="P118" s="16">
        <v>8484348.84</v>
      </c>
      <c r="Q118" s="19"/>
    </row>
    <row r="119" spans="1:17" ht="12.75">
      <c r="A119" s="23" t="s">
        <v>178</v>
      </c>
      <c r="B119" s="10" t="s">
        <v>179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24">
        <v>1326868.3</v>
      </c>
      <c r="P119" s="16">
        <v>1576596.84</v>
      </c>
      <c r="Q119" s="19"/>
    </row>
    <row r="120" spans="1:17" ht="12.75">
      <c r="A120" s="23" t="s">
        <v>180</v>
      </c>
      <c r="B120" s="10" t="s">
        <v>181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24"/>
      <c r="P120" s="16">
        <v>1147.12</v>
      </c>
      <c r="Q120" s="19"/>
    </row>
    <row r="121" spans="1:17" ht="12.75">
      <c r="A121" s="23" t="s">
        <v>182</v>
      </c>
      <c r="B121" s="10" t="s">
        <v>183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24">
        <v>14478601.08</v>
      </c>
      <c r="P121" s="16">
        <v>12551346.23</v>
      </c>
      <c r="Q121" s="19"/>
    </row>
    <row r="122" spans="1:17" ht="12.75">
      <c r="A122" s="23" t="s">
        <v>184</v>
      </c>
      <c r="B122" s="10" t="s">
        <v>185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24">
        <v>1848348.22</v>
      </c>
      <c r="P122" s="16">
        <v>1908652.05</v>
      </c>
      <c r="Q122" s="19"/>
    </row>
    <row r="123" spans="1:17" ht="12.75">
      <c r="A123" s="23" t="s">
        <v>186</v>
      </c>
      <c r="B123" s="10" t="s">
        <v>187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24">
        <v>55683831.78</v>
      </c>
      <c r="P123" s="16">
        <v>46475722.29</v>
      </c>
      <c r="Q123" s="19"/>
    </row>
    <row r="124" spans="1:17" ht="12.75">
      <c r="A124" s="23" t="s">
        <v>188</v>
      </c>
      <c r="B124" s="10" t="s">
        <v>189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24">
        <v>7186579.73</v>
      </c>
      <c r="P124" s="16">
        <v>5702937.31</v>
      </c>
      <c r="Q124" s="19"/>
    </row>
    <row r="125" spans="1:17" ht="12.75">
      <c r="A125" s="23" t="s">
        <v>190</v>
      </c>
      <c r="B125" s="10" t="s">
        <v>191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4"/>
      <c r="P125" s="16">
        <v>173434.36</v>
      </c>
      <c r="Q125" s="19"/>
    </row>
    <row r="126" spans="1:17" ht="12.75">
      <c r="A126" s="23" t="s">
        <v>192</v>
      </c>
      <c r="B126" s="10" t="s">
        <v>193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24">
        <v>10293096.07</v>
      </c>
      <c r="P126" s="16">
        <v>17646905.82</v>
      </c>
      <c r="Q126" s="19"/>
    </row>
    <row r="127" spans="1:17" ht="12.75">
      <c r="A127" s="23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4"/>
      <c r="P127" s="16"/>
      <c r="Q127" s="19"/>
    </row>
    <row r="128" spans="1:17" ht="12.75">
      <c r="A128" s="22" t="s">
        <v>194</v>
      </c>
      <c r="B128" s="8" t="s">
        <v>195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7">
        <f>SUM(O129:O137)</f>
        <v>164444273.57999998</v>
      </c>
      <c r="P128" s="17">
        <f>SUM(P129:P137)</f>
        <v>365268931.90999997</v>
      </c>
      <c r="Q128" s="19"/>
    </row>
    <row r="129" spans="1:17" ht="12.75">
      <c r="A129" s="23" t="s">
        <v>196</v>
      </c>
      <c r="B129" s="10" t="s">
        <v>197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24">
        <v>36721876.7</v>
      </c>
      <c r="P129" s="16">
        <v>44657324.19</v>
      </c>
      <c r="Q129" s="19"/>
    </row>
    <row r="130" spans="1:17" ht="12.75">
      <c r="A130" s="23" t="s">
        <v>198</v>
      </c>
      <c r="B130" s="10" t="s">
        <v>199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24">
        <v>14954428.19</v>
      </c>
      <c r="P130" s="16">
        <v>27896696.94</v>
      </c>
      <c r="Q130" s="19"/>
    </row>
    <row r="131" spans="1:17" ht="12.75">
      <c r="A131" s="23" t="s">
        <v>200</v>
      </c>
      <c r="B131" s="10" t="s">
        <v>201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24">
        <v>27530326.21</v>
      </c>
      <c r="P131" s="16">
        <v>27217485.99</v>
      </c>
      <c r="Q131" s="19"/>
    </row>
    <row r="132" spans="1:17" ht="12.75">
      <c r="A132" s="23" t="s">
        <v>202</v>
      </c>
      <c r="B132" s="10" t="s">
        <v>203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4">
        <v>3832386.76</v>
      </c>
      <c r="P132" s="16">
        <v>18605576.1</v>
      </c>
      <c r="Q132" s="19"/>
    </row>
    <row r="133" spans="1:17" ht="12.75">
      <c r="A133" s="23" t="s">
        <v>204</v>
      </c>
      <c r="B133" s="10" t="s">
        <v>205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24">
        <v>11298260.18</v>
      </c>
      <c r="P133" s="16">
        <v>73843715.47</v>
      </c>
      <c r="Q133" s="19"/>
    </row>
    <row r="134" spans="1:17" ht="12.75">
      <c r="A134" s="23" t="s">
        <v>206</v>
      </c>
      <c r="B134" s="10" t="s">
        <v>207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24">
        <v>9982336.69</v>
      </c>
      <c r="P134" s="16">
        <v>18437079.72</v>
      </c>
      <c r="Q134" s="19"/>
    </row>
    <row r="135" spans="1:17" ht="12.75">
      <c r="A135" s="23" t="s">
        <v>208</v>
      </c>
      <c r="B135" s="10" t="s">
        <v>209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24">
        <v>1356019.59</v>
      </c>
      <c r="P135" s="16">
        <v>3181951.29</v>
      </c>
      <c r="Q135" s="19"/>
    </row>
    <row r="136" spans="1:17" ht="12.75">
      <c r="A136" s="23" t="s">
        <v>210</v>
      </c>
      <c r="B136" s="10" t="s">
        <v>211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24">
        <v>8917593.81</v>
      </c>
      <c r="P136" s="16">
        <v>9546527.74</v>
      </c>
      <c r="Q136" s="19"/>
    </row>
    <row r="137" spans="1:17" ht="12.75">
      <c r="A137" s="23" t="s">
        <v>212</v>
      </c>
      <c r="B137" s="10" t="s">
        <v>213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24">
        <v>49851045.45</v>
      </c>
      <c r="P137" s="16">
        <v>141882574.47</v>
      </c>
      <c r="Q137" s="19"/>
    </row>
    <row r="138" spans="1:17" ht="12.75">
      <c r="A138" s="23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24"/>
      <c r="P138" s="16"/>
      <c r="Q138" s="19"/>
    </row>
    <row r="139" spans="1:17" ht="12.75">
      <c r="A139" s="25" t="s">
        <v>214</v>
      </c>
      <c r="B139" s="26" t="s">
        <v>215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8">
        <f>O140+O144+O148+O152+O158+O163+O167+O170+O177</f>
        <v>257081155.01999998</v>
      </c>
      <c r="P139" s="28">
        <f>P140+P144+P148+P152+P158+P163+P167+P170+P177</f>
        <v>309570926.62</v>
      </c>
      <c r="Q139" s="19"/>
    </row>
    <row r="140" spans="1:17" ht="12.75">
      <c r="A140" s="22" t="s">
        <v>216</v>
      </c>
      <c r="B140" s="8" t="s">
        <v>109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7">
        <f>SUM(O141:O142)</f>
        <v>92624100.29</v>
      </c>
      <c r="P140" s="17">
        <f>SUM(P141:P142)</f>
        <v>109746732.23</v>
      </c>
      <c r="Q140" s="19"/>
    </row>
    <row r="141" spans="1:17" ht="12.75">
      <c r="A141" s="23" t="s">
        <v>217</v>
      </c>
      <c r="B141" s="10" t="s">
        <v>218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6">
        <v>0</v>
      </c>
      <c r="P141" s="16">
        <v>0</v>
      </c>
      <c r="Q141" s="19"/>
    </row>
    <row r="142" spans="1:17" ht="12.75">
      <c r="A142" s="23" t="s">
        <v>219</v>
      </c>
      <c r="B142" s="10" t="s">
        <v>220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6">
        <v>92624100.29</v>
      </c>
      <c r="P142" s="16">
        <v>109746732.23</v>
      </c>
      <c r="Q142" s="19"/>
    </row>
    <row r="143" spans="1:17" ht="12.75">
      <c r="A143" s="23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6"/>
      <c r="P143" s="16"/>
      <c r="Q143" s="19"/>
    </row>
    <row r="144" spans="1:17" ht="12.75">
      <c r="A144" s="22" t="s">
        <v>221</v>
      </c>
      <c r="B144" s="8" t="s">
        <v>222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7">
        <f>SUM(O145:O146)</f>
        <v>82950431.89</v>
      </c>
      <c r="P144" s="17">
        <f>SUM(P145:P146)</f>
        <v>90926000.04</v>
      </c>
      <c r="Q144" s="19"/>
    </row>
    <row r="145" spans="1:17" ht="12.75">
      <c r="A145" s="23" t="s">
        <v>223</v>
      </c>
      <c r="B145" s="10" t="s">
        <v>224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6">
        <v>82950431.89</v>
      </c>
      <c r="P145" s="16">
        <v>90926000.04</v>
      </c>
      <c r="Q145" s="19"/>
    </row>
    <row r="146" spans="1:17" ht="12.75">
      <c r="A146" s="23" t="s">
        <v>225</v>
      </c>
      <c r="B146" s="10" t="s">
        <v>226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6">
        <v>0</v>
      </c>
      <c r="P146" s="16">
        <v>0</v>
      </c>
      <c r="Q146" s="19"/>
    </row>
    <row r="147" spans="1:17" ht="12.75">
      <c r="A147" s="23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6"/>
      <c r="P147" s="16"/>
      <c r="Q147" s="19"/>
    </row>
    <row r="148" spans="1:17" ht="12.75">
      <c r="A148" s="22" t="s">
        <v>227</v>
      </c>
      <c r="B148" s="8" t="s">
        <v>113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8">
        <f>SUM(O149:O150)</f>
        <v>0</v>
      </c>
      <c r="P148" s="18">
        <f>SUM(P149:P150)</f>
        <v>0</v>
      </c>
      <c r="Q148" s="19"/>
    </row>
    <row r="149" spans="1:17" ht="12.75">
      <c r="A149" s="23" t="s">
        <v>228</v>
      </c>
      <c r="B149" s="10" t="s">
        <v>229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6">
        <v>0</v>
      </c>
      <c r="P149" s="16">
        <v>0</v>
      </c>
      <c r="Q149" s="19"/>
    </row>
    <row r="150" spans="1:17" ht="12.75">
      <c r="A150" s="23" t="s">
        <v>230</v>
      </c>
      <c r="B150" s="10" t="s">
        <v>231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6">
        <v>0</v>
      </c>
      <c r="P150" s="16">
        <v>0</v>
      </c>
      <c r="Q150" s="19"/>
    </row>
    <row r="151" spans="1:17" ht="12.75">
      <c r="A151" s="23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6"/>
      <c r="P151" s="16"/>
      <c r="Q151" s="19"/>
    </row>
    <row r="152" spans="1:17" ht="12.75">
      <c r="A152" s="22" t="s">
        <v>232</v>
      </c>
      <c r="B152" s="8" t="s">
        <v>115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7">
        <f>SUM(O153:O156)</f>
        <v>38675626.54</v>
      </c>
      <c r="P152" s="17">
        <f>SUM(P153:P156)</f>
        <v>48208589.29</v>
      </c>
      <c r="Q152" s="19"/>
    </row>
    <row r="153" spans="1:17" ht="12.75">
      <c r="A153" s="23" t="s">
        <v>233</v>
      </c>
      <c r="B153" s="10" t="s">
        <v>234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6">
        <v>8527237.64</v>
      </c>
      <c r="P153" s="16">
        <v>17850557.83</v>
      </c>
      <c r="Q153" s="19"/>
    </row>
    <row r="154" spans="1:17" ht="12.75">
      <c r="A154" s="23" t="s">
        <v>235</v>
      </c>
      <c r="B154" s="10" t="s">
        <v>236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6">
        <v>27634935.77</v>
      </c>
      <c r="P154" s="16">
        <v>26785459.58</v>
      </c>
      <c r="Q154" s="19"/>
    </row>
    <row r="155" spans="1:17" ht="12.75">
      <c r="A155" s="23" t="s">
        <v>237</v>
      </c>
      <c r="B155" s="10" t="s">
        <v>238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6">
        <v>2513453.13</v>
      </c>
      <c r="P155" s="16">
        <v>3572571.88</v>
      </c>
      <c r="Q155" s="19"/>
    </row>
    <row r="156" spans="1:17" ht="12.75">
      <c r="A156" s="23" t="s">
        <v>239</v>
      </c>
      <c r="B156" s="10" t="s">
        <v>240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6">
        <v>0</v>
      </c>
      <c r="P156" s="16">
        <v>0</v>
      </c>
      <c r="Q156" s="19"/>
    </row>
    <row r="157" spans="1:17" ht="12.75">
      <c r="A157" s="23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6"/>
      <c r="P157" s="16"/>
      <c r="Q157" s="19"/>
    </row>
    <row r="158" spans="1:17" ht="12.75">
      <c r="A158" s="22" t="s">
        <v>241</v>
      </c>
      <c r="B158" s="8" t="s">
        <v>117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7">
        <f>SUM(O159:O161)</f>
        <v>42830996.3</v>
      </c>
      <c r="P158" s="17">
        <f>SUM(P159:P161)</f>
        <v>60689605.06</v>
      </c>
      <c r="Q158" s="19"/>
    </row>
    <row r="159" spans="1:17" ht="12.75">
      <c r="A159" s="23" t="s">
        <v>242</v>
      </c>
      <c r="B159" s="10" t="s">
        <v>243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6">
        <v>0</v>
      </c>
      <c r="P159" s="16">
        <v>0</v>
      </c>
      <c r="Q159" s="19"/>
    </row>
    <row r="160" spans="1:17" ht="12.75">
      <c r="A160" s="23" t="s">
        <v>244</v>
      </c>
      <c r="B160" s="10" t="s">
        <v>245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6">
        <v>42830996.3</v>
      </c>
      <c r="P160" s="16">
        <v>60689605.06</v>
      </c>
      <c r="Q160" s="19"/>
    </row>
    <row r="161" spans="1:17" ht="12.75">
      <c r="A161" s="23" t="s">
        <v>246</v>
      </c>
      <c r="B161" s="10" t="s">
        <v>247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6">
        <v>0</v>
      </c>
      <c r="P161" s="16">
        <v>0</v>
      </c>
      <c r="Q161" s="19"/>
    </row>
    <row r="162" spans="1:17" ht="12.75">
      <c r="A162" s="23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6"/>
      <c r="P162" s="16"/>
      <c r="Q162" s="19"/>
    </row>
    <row r="163" spans="1:17" ht="12.75">
      <c r="A163" s="22" t="s">
        <v>248</v>
      </c>
      <c r="B163" s="8" t="s">
        <v>249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7">
        <f>SUM(O164:O165)</f>
        <v>0</v>
      </c>
      <c r="P163" s="17">
        <f>SUM(P164:P165)</f>
        <v>0</v>
      </c>
      <c r="Q163" s="19"/>
    </row>
    <row r="164" spans="1:17" ht="12.75">
      <c r="A164" s="23" t="s">
        <v>250</v>
      </c>
      <c r="B164" s="10" t="s">
        <v>251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6">
        <v>0</v>
      </c>
      <c r="P164" s="16">
        <v>0</v>
      </c>
      <c r="Q164" s="19"/>
    </row>
    <row r="165" spans="1:17" ht="12.75">
      <c r="A165" s="23" t="s">
        <v>252</v>
      </c>
      <c r="B165" s="10" t="s">
        <v>253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6">
        <v>0</v>
      </c>
      <c r="P165" s="16">
        <v>0</v>
      </c>
      <c r="Q165" s="19"/>
    </row>
    <row r="166" spans="1:17" ht="12.75">
      <c r="A166" s="23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6"/>
      <c r="P166" s="16"/>
      <c r="Q166" s="19"/>
    </row>
    <row r="167" spans="1:17" ht="12.75">
      <c r="A167" s="22" t="s">
        <v>254</v>
      </c>
      <c r="B167" s="8" t="s">
        <v>255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7">
        <f>O168</f>
        <v>0</v>
      </c>
      <c r="P167" s="17">
        <f>P168</f>
        <v>0</v>
      </c>
      <c r="Q167" s="19"/>
    </row>
    <row r="168" spans="1:17" ht="12.75">
      <c r="A168" s="23" t="s">
        <v>256</v>
      </c>
      <c r="B168" s="10" t="s">
        <v>257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6">
        <v>0</v>
      </c>
      <c r="P168" s="16">
        <v>0</v>
      </c>
      <c r="Q168" s="19"/>
    </row>
    <row r="169" spans="1:17" ht="12.75">
      <c r="A169" s="23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6"/>
      <c r="P169" s="16"/>
      <c r="Q169" s="19"/>
    </row>
    <row r="170" spans="1:17" ht="12.75">
      <c r="A170" s="22" t="s">
        <v>258</v>
      </c>
      <c r="B170" s="8" t="s">
        <v>259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7">
        <f>SUM(O171:O175)</f>
        <v>0</v>
      </c>
      <c r="P170" s="17">
        <f>SUM(P171:P175)</f>
        <v>0</v>
      </c>
      <c r="Q170" s="19"/>
    </row>
    <row r="171" spans="1:17" ht="12.75">
      <c r="A171" s="23" t="s">
        <v>260</v>
      </c>
      <c r="B171" s="10" t="s">
        <v>261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6">
        <v>0</v>
      </c>
      <c r="P171" s="16">
        <v>0</v>
      </c>
      <c r="Q171" s="19"/>
    </row>
    <row r="172" spans="1:17" ht="12.75">
      <c r="A172" s="23" t="s">
        <v>262</v>
      </c>
      <c r="B172" s="10" t="s">
        <v>263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6">
        <v>0</v>
      </c>
      <c r="P172" s="16">
        <v>0</v>
      </c>
      <c r="Q172" s="19"/>
    </row>
    <row r="173" spans="1:17" ht="12.75">
      <c r="A173" s="23" t="s">
        <v>264</v>
      </c>
      <c r="B173" s="10" t="s">
        <v>265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6">
        <v>0</v>
      </c>
      <c r="P173" s="16">
        <v>0</v>
      </c>
      <c r="Q173" s="19"/>
    </row>
    <row r="174" spans="1:17" ht="12.75">
      <c r="A174" s="23" t="s">
        <v>266</v>
      </c>
      <c r="B174" s="10" t="s">
        <v>267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6">
        <v>0</v>
      </c>
      <c r="P174" s="16">
        <v>0</v>
      </c>
      <c r="Q174" s="19"/>
    </row>
    <row r="175" spans="1:17" ht="12.75">
      <c r="A175" s="23" t="s">
        <v>268</v>
      </c>
      <c r="B175" s="10" t="s">
        <v>269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6">
        <v>0</v>
      </c>
      <c r="P175" s="16">
        <v>0</v>
      </c>
      <c r="Q175" s="19"/>
    </row>
    <row r="176" spans="1:17" ht="12.75">
      <c r="A176" s="23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6"/>
      <c r="P176" s="16"/>
      <c r="Q176" s="19"/>
    </row>
    <row r="177" spans="1:17" ht="12.75">
      <c r="A177" s="22" t="s">
        <v>270</v>
      </c>
      <c r="B177" s="8" t="s">
        <v>271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7">
        <f>SUM(O178:O179)</f>
        <v>0</v>
      </c>
      <c r="P177" s="17">
        <f>SUM(P178:P179)</f>
        <v>0</v>
      </c>
      <c r="Q177" s="19"/>
    </row>
    <row r="178" spans="1:17" ht="12.75">
      <c r="A178" s="23" t="s">
        <v>272</v>
      </c>
      <c r="B178" s="10" t="s">
        <v>273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6">
        <v>0</v>
      </c>
      <c r="P178" s="16">
        <v>0</v>
      </c>
      <c r="Q178" s="19"/>
    </row>
    <row r="179" spans="1:17" ht="12.75">
      <c r="A179" s="23" t="s">
        <v>274</v>
      </c>
      <c r="B179" s="10" t="s">
        <v>275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6">
        <v>0</v>
      </c>
      <c r="P179" s="16">
        <v>0</v>
      </c>
      <c r="Q179" s="19"/>
    </row>
    <row r="180" spans="1:17" ht="12.75">
      <c r="A180" s="23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6"/>
      <c r="P180" s="16"/>
      <c r="Q180" s="19"/>
    </row>
    <row r="181" spans="1:17" ht="12.75">
      <c r="A181" s="25" t="s">
        <v>276</v>
      </c>
      <c r="B181" s="26" t="s">
        <v>99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8">
        <f>O182+O186+O190</f>
        <v>5524403.9</v>
      </c>
      <c r="P181" s="28">
        <f>P182+P186+P190</f>
        <v>4881301.5</v>
      </c>
      <c r="Q181" s="19"/>
    </row>
    <row r="182" spans="1:17" ht="12.75">
      <c r="A182" s="22" t="s">
        <v>277</v>
      </c>
      <c r="B182" s="8" t="s">
        <v>101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7">
        <f>SUM(O183:O184)</f>
        <v>0</v>
      </c>
      <c r="P182" s="17">
        <f>SUM(P183:P184)</f>
        <v>0</v>
      </c>
      <c r="Q182" s="19"/>
    </row>
    <row r="183" spans="1:17" ht="12.75">
      <c r="A183" s="23" t="s">
        <v>278</v>
      </c>
      <c r="B183" s="10" t="s">
        <v>279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6">
        <v>0</v>
      </c>
      <c r="P183" s="16">
        <v>0</v>
      </c>
      <c r="Q183" s="19"/>
    </row>
    <row r="184" spans="1:17" ht="12.75">
      <c r="A184" s="23" t="s">
        <v>280</v>
      </c>
      <c r="B184" s="10" t="s">
        <v>281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6">
        <v>0</v>
      </c>
      <c r="P184" s="16">
        <v>0</v>
      </c>
      <c r="Q184" s="19"/>
    </row>
    <row r="185" spans="1:17" ht="12.75">
      <c r="A185" s="23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6"/>
      <c r="P185" s="16"/>
      <c r="Q185" s="19"/>
    </row>
    <row r="186" spans="1:17" ht="12.75">
      <c r="A186" s="22" t="s">
        <v>282</v>
      </c>
      <c r="B186" s="8" t="s">
        <v>103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7">
        <f>SUM(O187:O188)</f>
        <v>0</v>
      </c>
      <c r="P186" s="17">
        <f>SUM(P187:P188)</f>
        <v>0</v>
      </c>
      <c r="Q186" s="19"/>
    </row>
    <row r="187" spans="1:17" ht="12.75">
      <c r="A187" s="23" t="s">
        <v>283</v>
      </c>
      <c r="B187" s="10" t="s">
        <v>284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6">
        <v>0</v>
      </c>
      <c r="P187" s="16">
        <v>0</v>
      </c>
      <c r="Q187" s="19"/>
    </row>
    <row r="188" spans="1:17" ht="12.75">
      <c r="A188" s="23" t="s">
        <v>285</v>
      </c>
      <c r="B188" s="10" t="s">
        <v>286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6">
        <v>0</v>
      </c>
      <c r="P188" s="16">
        <v>0</v>
      </c>
      <c r="Q188" s="19"/>
    </row>
    <row r="189" spans="1:17" ht="12.75">
      <c r="A189" s="23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6"/>
      <c r="P189" s="16"/>
      <c r="Q189" s="19"/>
    </row>
    <row r="190" spans="1:17" ht="12.75">
      <c r="A190" s="22" t="s">
        <v>287</v>
      </c>
      <c r="B190" s="8" t="s">
        <v>105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7">
        <f>SUM(O191:O192)</f>
        <v>5524403.9</v>
      </c>
      <c r="P190" s="17">
        <f>SUM(P191:P192)</f>
        <v>4881301.5</v>
      </c>
      <c r="Q190" s="19"/>
    </row>
    <row r="191" spans="1:17" ht="12.75">
      <c r="A191" s="23" t="s">
        <v>288</v>
      </c>
      <c r="B191" s="10" t="s">
        <v>289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6">
        <v>0</v>
      </c>
      <c r="P191" s="16">
        <v>0</v>
      </c>
      <c r="Q191" s="19"/>
    </row>
    <row r="192" spans="1:17" ht="12.75">
      <c r="A192" s="23" t="s">
        <v>290</v>
      </c>
      <c r="B192" s="10" t="s">
        <v>291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6">
        <v>5524403.9</v>
      </c>
      <c r="P192" s="16">
        <v>4881301.5</v>
      </c>
      <c r="Q192" s="19"/>
    </row>
    <row r="193" spans="1:17" ht="12.75">
      <c r="A193" s="23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6"/>
      <c r="P193" s="16"/>
      <c r="Q193" s="19"/>
    </row>
    <row r="194" spans="1:17" ht="12.75">
      <c r="A194" s="25" t="s">
        <v>292</v>
      </c>
      <c r="B194" s="26" t="s">
        <v>293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8">
        <f>O195+O199+O203+O207+O210</f>
        <v>20776014.27</v>
      </c>
      <c r="P194" s="28">
        <f>P195+P199+P203+P207+P210</f>
        <v>18644654.81</v>
      </c>
      <c r="Q194" s="19"/>
    </row>
    <row r="195" spans="1:17" ht="12.75">
      <c r="A195" s="22" t="s">
        <v>294</v>
      </c>
      <c r="B195" s="8" t="s">
        <v>295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7">
        <f>SUM(O196:O197)</f>
        <v>20776014.27</v>
      </c>
      <c r="P195" s="17">
        <f>SUM(P196:P197)</f>
        <v>18644654.81</v>
      </c>
      <c r="Q195" s="19"/>
    </row>
    <row r="196" spans="1:17" ht="12.75">
      <c r="A196" s="23" t="s">
        <v>296</v>
      </c>
      <c r="B196" s="10" t="s">
        <v>297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6">
        <v>20776014.27</v>
      </c>
      <c r="P196" s="16">
        <v>18644654.81</v>
      </c>
      <c r="Q196" s="19"/>
    </row>
    <row r="197" spans="1:17" ht="12.75">
      <c r="A197" s="23" t="s">
        <v>298</v>
      </c>
      <c r="B197" s="10" t="s">
        <v>299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6">
        <v>0</v>
      </c>
      <c r="P197" s="16">
        <v>0</v>
      </c>
      <c r="Q197" s="19"/>
    </row>
    <row r="198" spans="1:17" ht="12.75">
      <c r="A198" s="23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6"/>
      <c r="P198" s="16"/>
      <c r="Q198" s="19"/>
    </row>
    <row r="199" spans="1:17" ht="12.75">
      <c r="A199" s="22" t="s">
        <v>300</v>
      </c>
      <c r="B199" s="8" t="s">
        <v>301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7">
        <f>SUM(O200:O201)</f>
        <v>0</v>
      </c>
      <c r="P199" s="17">
        <f>SUM(P200:P201)</f>
        <v>0</v>
      </c>
      <c r="Q199" s="19"/>
    </row>
    <row r="200" spans="1:17" ht="12.75">
      <c r="A200" s="23" t="s">
        <v>302</v>
      </c>
      <c r="B200" s="10" t="s">
        <v>303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6">
        <v>0</v>
      </c>
      <c r="P200" s="16">
        <v>0</v>
      </c>
      <c r="Q200" s="19"/>
    </row>
    <row r="201" spans="1:17" ht="12.75">
      <c r="A201" s="23" t="s">
        <v>304</v>
      </c>
      <c r="B201" s="10" t="s">
        <v>305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6">
        <v>0</v>
      </c>
      <c r="P201" s="16">
        <v>0</v>
      </c>
      <c r="Q201" s="19"/>
    </row>
    <row r="202" spans="1:17" ht="12.75">
      <c r="A202" s="23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6"/>
      <c r="P202" s="16"/>
      <c r="Q202" s="19"/>
    </row>
    <row r="203" spans="1:17" ht="12.75">
      <c r="A203" s="22" t="s">
        <v>306</v>
      </c>
      <c r="B203" s="8" t="s">
        <v>307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7">
        <f>SUM(O204:O205)</f>
        <v>0</v>
      </c>
      <c r="P203" s="17">
        <f>SUM(P204:P205)</f>
        <v>0</v>
      </c>
      <c r="Q203" s="19"/>
    </row>
    <row r="204" spans="1:17" ht="12.75">
      <c r="A204" s="23" t="s">
        <v>308</v>
      </c>
      <c r="B204" s="10" t="s">
        <v>309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6">
        <v>0</v>
      </c>
      <c r="P204" s="16">
        <v>0</v>
      </c>
      <c r="Q204" s="19"/>
    </row>
    <row r="205" spans="1:17" ht="12.75">
      <c r="A205" s="23" t="s">
        <v>310</v>
      </c>
      <c r="B205" s="10" t="s">
        <v>311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6">
        <v>0</v>
      </c>
      <c r="P205" s="16">
        <v>0</v>
      </c>
      <c r="Q205" s="19"/>
    </row>
    <row r="206" spans="1:17" ht="12.75">
      <c r="A206" s="23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6"/>
      <c r="P206" s="16"/>
      <c r="Q206" s="19"/>
    </row>
    <row r="207" spans="1:17" ht="12.75">
      <c r="A207" s="22" t="s">
        <v>312</v>
      </c>
      <c r="B207" s="8" t="s">
        <v>313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7">
        <f>O208</f>
        <v>0</v>
      </c>
      <c r="P207" s="17">
        <f>P208</f>
        <v>0</v>
      </c>
      <c r="Q207" s="19"/>
    </row>
    <row r="208" spans="1:17" ht="12.75">
      <c r="A208" s="23" t="s">
        <v>314</v>
      </c>
      <c r="B208" s="10" t="s">
        <v>313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6">
        <v>0</v>
      </c>
      <c r="P208" s="16">
        <v>0</v>
      </c>
      <c r="Q208" s="19"/>
    </row>
    <row r="209" spans="1:17" ht="12.75">
      <c r="A209" s="23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6"/>
      <c r="P209" s="16"/>
      <c r="Q209" s="19"/>
    </row>
    <row r="210" spans="1:17" ht="12.75">
      <c r="A210" s="22" t="s">
        <v>315</v>
      </c>
      <c r="B210" s="8" t="s">
        <v>316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7">
        <f>SUM(O211:O212)</f>
        <v>0</v>
      </c>
      <c r="P210" s="17">
        <f>SUM(P211:P212)</f>
        <v>0</v>
      </c>
      <c r="Q210" s="19"/>
    </row>
    <row r="211" spans="1:17" ht="12.75">
      <c r="A211" s="23" t="s">
        <v>317</v>
      </c>
      <c r="B211" s="10" t="s">
        <v>318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6">
        <v>0</v>
      </c>
      <c r="P211" s="16">
        <v>0</v>
      </c>
      <c r="Q211" s="19"/>
    </row>
    <row r="212" spans="1:17" ht="12.75">
      <c r="A212" s="23" t="s">
        <v>319</v>
      </c>
      <c r="B212" s="10" t="s">
        <v>320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6">
        <v>0</v>
      </c>
      <c r="P212" s="16">
        <v>0</v>
      </c>
      <c r="Q212" s="19"/>
    </row>
    <row r="213" spans="1:17" ht="12.75">
      <c r="A213" s="23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6"/>
      <c r="P213" s="16"/>
      <c r="Q213" s="19"/>
    </row>
    <row r="214" spans="1:17" ht="12.75">
      <c r="A214" s="25" t="s">
        <v>321</v>
      </c>
      <c r="B214" s="26" t="s">
        <v>322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8">
        <f>O215+O224+O228+O235+O238+O241</f>
        <v>0</v>
      </c>
      <c r="P214" s="28">
        <f>P215+P224+P228+P235+P238+P241</f>
        <v>0</v>
      </c>
      <c r="Q214" s="19"/>
    </row>
    <row r="215" spans="1:17" ht="12.75">
      <c r="A215" s="22" t="s">
        <v>323</v>
      </c>
      <c r="B215" s="8" t="s">
        <v>324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7">
        <f>SUM(O216:O223)</f>
        <v>0</v>
      </c>
      <c r="P215" s="17">
        <f>SUM(P216:P223)</f>
        <v>0</v>
      </c>
      <c r="Q215" s="19"/>
    </row>
    <row r="216" spans="1:17" ht="12.75">
      <c r="A216" s="23" t="s">
        <v>325</v>
      </c>
      <c r="B216" s="10" t="s">
        <v>326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6">
        <v>0</v>
      </c>
      <c r="P216" s="16">
        <v>0</v>
      </c>
      <c r="Q216" s="19"/>
    </row>
    <row r="217" spans="1:17" ht="12.75">
      <c r="A217" s="23" t="s">
        <v>327</v>
      </c>
      <c r="B217" s="10" t="s">
        <v>328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6">
        <v>0</v>
      </c>
      <c r="P217" s="16">
        <v>0</v>
      </c>
      <c r="Q217" s="19"/>
    </row>
    <row r="218" spans="1:17" ht="12.75">
      <c r="A218" s="23" t="s">
        <v>329</v>
      </c>
      <c r="B218" s="10" t="s">
        <v>330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6">
        <v>0</v>
      </c>
      <c r="P218" s="16">
        <v>0</v>
      </c>
      <c r="Q218" s="19"/>
    </row>
    <row r="219" spans="1:17" ht="12.75">
      <c r="A219" s="23" t="s">
        <v>331</v>
      </c>
      <c r="B219" s="10" t="s">
        <v>332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6">
        <v>0</v>
      </c>
      <c r="P219" s="16">
        <v>0</v>
      </c>
      <c r="Q219" s="19"/>
    </row>
    <row r="220" spans="1:17" ht="12.75">
      <c r="A220" s="23" t="s">
        <v>333</v>
      </c>
      <c r="B220" s="10" t="s">
        <v>334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6">
        <v>0</v>
      </c>
      <c r="P220" s="16">
        <v>0</v>
      </c>
      <c r="Q220" s="19"/>
    </row>
    <row r="221" spans="1:17" ht="12.75">
      <c r="A221" s="23" t="s">
        <v>335</v>
      </c>
      <c r="B221" s="10" t="s">
        <v>336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6">
        <v>0</v>
      </c>
      <c r="P221" s="16">
        <v>0</v>
      </c>
      <c r="Q221" s="19"/>
    </row>
    <row r="222" spans="1:17" ht="12.75">
      <c r="A222" s="23" t="s">
        <v>337</v>
      </c>
      <c r="B222" s="10" t="s">
        <v>338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6">
        <v>0</v>
      </c>
      <c r="P222" s="16">
        <v>0</v>
      </c>
      <c r="Q222" s="19"/>
    </row>
    <row r="223" spans="1:17" ht="12.75">
      <c r="A223" s="23">
        <v>5518</v>
      </c>
      <c r="B223" s="21" t="s">
        <v>388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6">
        <v>0</v>
      </c>
      <c r="P223" s="16">
        <v>0</v>
      </c>
      <c r="Q223" s="19"/>
    </row>
    <row r="224" spans="1:17" ht="12.75">
      <c r="A224" s="22" t="s">
        <v>339</v>
      </c>
      <c r="B224" s="8" t="s">
        <v>340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7">
        <f>SUM(O225:O226)</f>
        <v>0</v>
      </c>
      <c r="P224" s="17">
        <f>SUM(P225:P226)</f>
        <v>0</v>
      </c>
      <c r="Q224" s="19"/>
    </row>
    <row r="225" spans="1:17" ht="12.75">
      <c r="A225" s="23" t="s">
        <v>341</v>
      </c>
      <c r="B225" s="10" t="s">
        <v>342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6">
        <v>0</v>
      </c>
      <c r="P225" s="16">
        <v>0</v>
      </c>
      <c r="Q225" s="19"/>
    </row>
    <row r="226" spans="1:17" ht="12.75">
      <c r="A226" s="23" t="s">
        <v>343</v>
      </c>
      <c r="B226" s="10" t="s">
        <v>344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6">
        <v>0</v>
      </c>
      <c r="P226" s="16">
        <v>0</v>
      </c>
      <c r="Q226" s="19"/>
    </row>
    <row r="227" spans="1:17" ht="12.75">
      <c r="A227" s="23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6"/>
      <c r="P227" s="16"/>
      <c r="Q227" s="19"/>
    </row>
    <row r="228" spans="1:17" ht="12.75">
      <c r="A228" s="22" t="s">
        <v>345</v>
      </c>
      <c r="B228" s="8" t="s">
        <v>346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7">
        <f>SUM(O229:O233)</f>
        <v>0</v>
      </c>
      <c r="P228" s="17">
        <f>SUM(P229:P233)</f>
        <v>0</v>
      </c>
      <c r="Q228" s="19"/>
    </row>
    <row r="229" spans="1:17" ht="12.75">
      <c r="A229" s="23" t="s">
        <v>347</v>
      </c>
      <c r="B229" s="10" t="s">
        <v>348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6">
        <v>0</v>
      </c>
      <c r="P229" s="16">
        <v>0</v>
      </c>
      <c r="Q229" s="19"/>
    </row>
    <row r="230" spans="1:17" ht="12.75">
      <c r="A230" s="23" t="s">
        <v>349</v>
      </c>
      <c r="B230" s="10" t="s">
        <v>350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6">
        <v>0</v>
      </c>
      <c r="P230" s="16">
        <v>0</v>
      </c>
      <c r="Q230" s="19"/>
    </row>
    <row r="231" spans="1:17" ht="12.75">
      <c r="A231" s="23" t="s">
        <v>351</v>
      </c>
      <c r="B231" s="10" t="s">
        <v>352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6">
        <v>0</v>
      </c>
      <c r="P231" s="16">
        <v>0</v>
      </c>
      <c r="Q231" s="19"/>
    </row>
    <row r="232" spans="1:17" ht="12.75">
      <c r="A232" s="23" t="s">
        <v>353</v>
      </c>
      <c r="B232" s="10" t="s">
        <v>354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6">
        <v>0</v>
      </c>
      <c r="P232" s="16">
        <v>0</v>
      </c>
      <c r="Q232" s="19"/>
    </row>
    <row r="233" spans="1:17" ht="12.75">
      <c r="A233" s="23" t="s">
        <v>355</v>
      </c>
      <c r="B233" s="10" t="s">
        <v>356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6">
        <v>0</v>
      </c>
      <c r="P233" s="16">
        <v>0</v>
      </c>
      <c r="Q233" s="19"/>
    </row>
    <row r="234" spans="1:17" ht="12.75">
      <c r="A234" s="23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6"/>
      <c r="P234" s="16"/>
      <c r="Q234" s="19"/>
    </row>
    <row r="235" spans="1:17" ht="12.75">
      <c r="A235" s="22" t="s">
        <v>357</v>
      </c>
      <c r="B235" s="8" t="s">
        <v>358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7">
        <f>O236</f>
        <v>0</v>
      </c>
      <c r="P235" s="17">
        <f>P236</f>
        <v>0</v>
      </c>
      <c r="Q235" s="19"/>
    </row>
    <row r="236" spans="1:17" ht="12.75">
      <c r="A236" s="23" t="s">
        <v>359</v>
      </c>
      <c r="B236" s="10" t="s">
        <v>358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6">
        <v>0</v>
      </c>
      <c r="P236" s="16">
        <v>0</v>
      </c>
      <c r="Q236" s="19"/>
    </row>
    <row r="237" spans="1:17" ht="12.75">
      <c r="A237" s="23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6"/>
      <c r="P237" s="16"/>
      <c r="Q237" s="19"/>
    </row>
    <row r="238" spans="1:17" ht="12.75">
      <c r="A238" s="22" t="s">
        <v>360</v>
      </c>
      <c r="B238" s="8" t="s">
        <v>361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7">
        <f>O239</f>
        <v>0</v>
      </c>
      <c r="P238" s="17">
        <f>P239</f>
        <v>0</v>
      </c>
      <c r="Q238" s="19"/>
    </row>
    <row r="239" spans="1:17" ht="12.75">
      <c r="A239" s="23" t="s">
        <v>362</v>
      </c>
      <c r="B239" s="10" t="s">
        <v>361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6">
        <v>0</v>
      </c>
      <c r="P239" s="16">
        <v>0</v>
      </c>
      <c r="Q239" s="19"/>
    </row>
    <row r="240" spans="1:17" ht="12.75">
      <c r="A240" s="23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6"/>
      <c r="P240" s="16"/>
      <c r="Q240" s="19"/>
    </row>
    <row r="241" spans="1:17" ht="12.75">
      <c r="A241" s="22" t="s">
        <v>363</v>
      </c>
      <c r="B241" s="8" t="s">
        <v>364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7">
        <f>SUM(O242:O249)</f>
        <v>0</v>
      </c>
      <c r="P241" s="17">
        <f>SUM(P242:P249)</f>
        <v>0</v>
      </c>
      <c r="Q241" s="19"/>
    </row>
    <row r="242" spans="1:17" ht="12.75">
      <c r="A242" s="23" t="s">
        <v>365</v>
      </c>
      <c r="B242" s="10" t="s">
        <v>366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6">
        <v>0</v>
      </c>
      <c r="P242" s="16">
        <v>0</v>
      </c>
      <c r="Q242" s="19"/>
    </row>
    <row r="243" spans="1:17" ht="12.75">
      <c r="A243" s="23" t="s">
        <v>367</v>
      </c>
      <c r="B243" s="10" t="s">
        <v>368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6">
        <v>0</v>
      </c>
      <c r="P243" s="16">
        <v>0</v>
      </c>
      <c r="Q243" s="19"/>
    </row>
    <row r="244" spans="1:17" ht="12.75">
      <c r="A244" s="23" t="s">
        <v>369</v>
      </c>
      <c r="B244" s="10" t="s">
        <v>370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6">
        <v>0</v>
      </c>
      <c r="P244" s="16">
        <v>0</v>
      </c>
      <c r="Q244" s="19"/>
    </row>
    <row r="245" spans="1:17" ht="12.75">
      <c r="A245" s="23" t="s">
        <v>371</v>
      </c>
      <c r="B245" s="10" t="s">
        <v>372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6">
        <v>0</v>
      </c>
      <c r="P245" s="16">
        <v>0</v>
      </c>
      <c r="Q245" s="19"/>
    </row>
    <row r="246" spans="1:17" ht="12.75">
      <c r="A246" s="23" t="s">
        <v>373</v>
      </c>
      <c r="B246" s="10" t="s">
        <v>374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6">
        <v>0</v>
      </c>
      <c r="P246" s="16">
        <v>0</v>
      </c>
      <c r="Q246" s="19"/>
    </row>
    <row r="247" spans="1:17" ht="12.75">
      <c r="A247" s="23" t="s">
        <v>375</v>
      </c>
      <c r="B247" s="10" t="s">
        <v>153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6">
        <v>0</v>
      </c>
      <c r="P247" s="16">
        <v>0</v>
      </c>
      <c r="Q247" s="19"/>
    </row>
    <row r="248" spans="1:17" ht="12.75">
      <c r="A248" s="23" t="s">
        <v>376</v>
      </c>
      <c r="B248" s="10" t="s">
        <v>377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6">
        <v>0</v>
      </c>
      <c r="P248" s="16">
        <v>0</v>
      </c>
      <c r="Q248" s="19"/>
    </row>
    <row r="249" spans="1:17" ht="12.75">
      <c r="A249" s="23" t="s">
        <v>378</v>
      </c>
      <c r="B249" s="10" t="s">
        <v>379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6">
        <v>0</v>
      </c>
      <c r="P249" s="16">
        <v>0</v>
      </c>
      <c r="Q249" s="19"/>
    </row>
    <row r="250" spans="1:17" ht="12.75">
      <c r="A250" s="23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6"/>
      <c r="P250" s="16"/>
      <c r="Q250" s="19"/>
    </row>
    <row r="251" spans="1:17" ht="12.75">
      <c r="A251" s="23">
        <v>5600</v>
      </c>
      <c r="B251" s="10" t="s">
        <v>385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6">
        <f>O252</f>
        <v>0</v>
      </c>
      <c r="P251" s="16">
        <f>P252</f>
        <v>0</v>
      </c>
      <c r="Q251" s="19"/>
    </row>
    <row r="252" spans="1:17" ht="12.75">
      <c r="A252" s="23">
        <v>5610</v>
      </c>
      <c r="B252" s="10" t="s">
        <v>386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6">
        <v>0</v>
      </c>
      <c r="P252" s="16">
        <v>0</v>
      </c>
      <c r="Q252" s="19"/>
    </row>
    <row r="253" spans="1:17" ht="12.75">
      <c r="A253" s="23">
        <v>5611</v>
      </c>
      <c r="B253" s="10" t="s">
        <v>391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6">
        <v>0</v>
      </c>
      <c r="P253" s="16">
        <v>0</v>
      </c>
      <c r="Q253" s="19"/>
    </row>
    <row r="254" spans="1:17" ht="12.75">
      <c r="A254" s="3"/>
      <c r="B254" s="3" t="s">
        <v>382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0">
        <f>O108+O139+O181+O194+O214+O251</f>
        <v>975592692.67</v>
      </c>
      <c r="P254" s="30">
        <f>P108+P139+P181+P194+P214+P251</f>
        <v>1393815695.99</v>
      </c>
      <c r="Q254" s="19"/>
    </row>
    <row r="255" spans="1:17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6"/>
      <c r="P255" s="16"/>
      <c r="Q255" s="19"/>
    </row>
    <row r="256" spans="1:17" ht="12.75">
      <c r="A256" s="33"/>
      <c r="B256" s="33" t="s">
        <v>392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4">
        <f>O105-O254</f>
        <v>366285336.5900003</v>
      </c>
      <c r="P256" s="34">
        <f>P105-P254</f>
        <v>82866936.76999998</v>
      </c>
      <c r="Q256" s="19"/>
    </row>
    <row r="257" spans="1:17" ht="3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6"/>
      <c r="P257" s="36"/>
      <c r="Q257" s="19"/>
    </row>
    <row r="258" spans="1:1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  <c r="P258" s="13"/>
      <c r="Q258" s="19"/>
    </row>
    <row r="259" spans="1:17" ht="15">
      <c r="A259" s="12"/>
      <c r="B259" s="14" t="s">
        <v>395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P259" s="13"/>
      <c r="Q259" s="19"/>
    </row>
    <row r="260" spans="1:17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P260" s="13"/>
      <c r="Q260" s="19"/>
    </row>
    <row r="261" ht="12.75" hidden="1"/>
    <row r="262" ht="12.75" hidden="1"/>
    <row r="263" spans="6:14" ht="12.75" customHeight="1" hidden="1"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6:14" ht="12.75" customHeight="1" hidden="1"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6:14" ht="12.75" customHeight="1" hidden="1"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6:14" ht="12.75" customHeight="1" hidden="1">
      <c r="F266" s="11"/>
      <c r="G266" s="11"/>
      <c r="H266" s="11"/>
      <c r="I266" s="11"/>
      <c r="J266" s="11"/>
      <c r="K266" s="11"/>
      <c r="L266" s="11"/>
      <c r="M266" s="11"/>
      <c r="N266" s="11"/>
    </row>
    <row r="267" ht="12.75" hidden="1"/>
    <row r="268" ht="12.75" hidden="1"/>
    <row r="269" ht="12.75" hidden="1"/>
    <row r="270" ht="12.75" hidden="1"/>
    <row r="271" ht="12.75" hidden="1"/>
    <row r="272" ht="12.75" hidden="1"/>
  </sheetData>
  <sheetProtection/>
  <mergeCells count="3">
    <mergeCell ref="A1:P1"/>
    <mergeCell ref="A2:P2"/>
    <mergeCell ref="A3:P3"/>
  </mergeCells>
  <printOptions horizontalCentered="1"/>
  <pageMargins left="0.5905511811023623" right="0.5905511811023623" top="0.7480314960629921" bottom="0.7480314960629921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2017-09-18T18:07:54Z</cp:lastPrinted>
  <dcterms:created xsi:type="dcterms:W3CDTF">2010-12-03T18:40:30Z</dcterms:created>
  <dcterms:modified xsi:type="dcterms:W3CDTF">2017-11-27T18:24:40Z</dcterms:modified>
  <cp:category/>
  <cp:version/>
  <cp:contentType/>
  <cp:contentStatus/>
</cp:coreProperties>
</file>